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iunie 2023\Licitatie 20.06.2023\"/>
    </mc:Choice>
  </mc:AlternateContent>
  <xr:revisionPtr revIDLastSave="0" documentId="13_ncr:1_{0B2280CD-C597-4BC3-BDB1-C013D9797F2A}" xr6:coauthVersionLast="47" xr6:coauthVersionMax="47" xr10:uidLastSave="{00000000-0000-0000-0000-000000000000}"/>
  <bookViews>
    <workbookView xWindow="-108" yWindow="-108" windowWidth="23256" windowHeight="12576" xr2:uid="{68AB0A42-5021-471C-8C7B-538A6C6AF1AF}"/>
  </bookViews>
  <sheets>
    <sheet name="t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8" i="1"/>
  <c r="I19" i="1"/>
  <c r="I21" i="1"/>
  <c r="I22" i="1"/>
  <c r="I24" i="1"/>
  <c r="I25" i="1"/>
  <c r="I26" i="1"/>
  <c r="I27" i="1"/>
  <c r="J27" i="1" s="1"/>
  <c r="I5" i="1"/>
  <c r="H7" i="1"/>
  <c r="H8" i="1"/>
  <c r="H9" i="1"/>
  <c r="H10" i="1"/>
  <c r="H11" i="1"/>
  <c r="H12" i="1"/>
  <c r="H13" i="1"/>
  <c r="H14" i="1"/>
  <c r="H15" i="1"/>
  <c r="H16" i="1"/>
  <c r="H18" i="1"/>
  <c r="H19" i="1"/>
  <c r="H21" i="1"/>
  <c r="H22" i="1"/>
  <c r="H24" i="1"/>
  <c r="H25" i="1"/>
  <c r="H26" i="1"/>
  <c r="H27" i="1"/>
  <c r="H5" i="1"/>
  <c r="C28" i="1"/>
  <c r="C23" i="1"/>
  <c r="C20" i="1"/>
  <c r="C17" i="1"/>
  <c r="C6" i="1"/>
  <c r="J11" i="1"/>
  <c r="G19" i="1"/>
  <c r="J19" i="1" s="1"/>
  <c r="G21" i="1"/>
  <c r="J21" i="1" s="1"/>
  <c r="G22" i="1"/>
  <c r="J22" i="1" s="1"/>
  <c r="G24" i="1"/>
  <c r="G25" i="1"/>
  <c r="G26" i="1"/>
  <c r="G27" i="1"/>
  <c r="F21" i="1"/>
  <c r="F22" i="1"/>
  <c r="F24" i="1"/>
  <c r="F25" i="1"/>
  <c r="F26" i="1"/>
  <c r="F27" i="1"/>
  <c r="F19" i="1"/>
  <c r="G7" i="1"/>
  <c r="G8" i="1"/>
  <c r="G9" i="1"/>
  <c r="G10" i="1"/>
  <c r="J10" i="1" s="1"/>
  <c r="G11" i="1"/>
  <c r="G12" i="1"/>
  <c r="J12" i="1" s="1"/>
  <c r="G13" i="1"/>
  <c r="G14" i="1"/>
  <c r="G15" i="1"/>
  <c r="G16" i="1"/>
  <c r="J16" i="1" s="1"/>
  <c r="G5" i="1"/>
  <c r="F7" i="1"/>
  <c r="F8" i="1"/>
  <c r="F9" i="1"/>
  <c r="F10" i="1"/>
  <c r="F11" i="1"/>
  <c r="F12" i="1"/>
  <c r="F13" i="1"/>
  <c r="F14" i="1"/>
  <c r="F15" i="1"/>
  <c r="F16" i="1"/>
  <c r="J26" i="1" l="1"/>
  <c r="J15" i="1"/>
  <c r="J9" i="1"/>
  <c r="J25" i="1"/>
  <c r="J14" i="1"/>
  <c r="J8" i="1"/>
  <c r="J24" i="1"/>
  <c r="J13" i="1"/>
  <c r="J7" i="1"/>
  <c r="C29" i="1"/>
  <c r="G18" i="1"/>
  <c r="F18" i="1"/>
  <c r="F5" i="1"/>
  <c r="J18" i="1" l="1"/>
  <c r="I29" i="1"/>
  <c r="J5" i="1"/>
  <c r="J29" i="1" l="1"/>
</calcChain>
</file>

<file path=xl/sharedStrings.xml><?xml version="1.0" encoding="utf-8"?>
<sst xmlns="http://schemas.openxmlformats.org/spreadsheetml/2006/main" count="38" uniqueCount="38">
  <si>
    <t>Lungime (m)</t>
  </si>
  <si>
    <t>Diametru (")</t>
  </si>
  <si>
    <t>Denumire</t>
  </si>
  <si>
    <t>TEAVA 20" (TUB PROTECTOR RECUPERAT) NI 120889P</t>
  </si>
  <si>
    <t>Nr.crt</t>
  </si>
  <si>
    <t>Pret pornire licitatie (lei/m) fara TVA</t>
  </si>
  <si>
    <t>Anexa 1 - LOTURI</t>
  </si>
  <si>
    <t>Tabel licitatie teava recuperata LOT Inotesti Nov.2022 - LOTURI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</si>
  <si>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</si>
  <si>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</si>
  <si>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3</t>
    </r>
  </si>
  <si>
    <t>Valoare lot    (lei fara TVA)</t>
  </si>
  <si>
    <t>Valoare garantie (lei )</t>
  </si>
  <si>
    <t>Pret diminuat 5% (lei/m) fara TVA</t>
  </si>
  <si>
    <t>Pret diminuat 10% (lei/m) fara TVA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</si>
  <si>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</si>
  <si>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</si>
  <si>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6</t>
    </r>
    <r>
      <rPr>
        <sz val="11"/>
        <color theme="1"/>
        <rFont val="Calibri"/>
        <family val="2"/>
        <charset val="238"/>
        <scheme val="minor"/>
      </rPr>
      <t/>
    </r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</si>
  <si>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</si>
  <si>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</si>
  <si>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9</t>
    </r>
    <r>
      <rPr>
        <sz val="11"/>
        <color theme="1"/>
        <rFont val="Calibri"/>
        <family val="2"/>
        <charset val="238"/>
        <scheme val="minor"/>
      </rPr>
      <t/>
    </r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</si>
  <si>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10</t>
    </r>
    <r>
      <rPr>
        <sz val="11"/>
        <color theme="1"/>
        <rFont val="Calibri"/>
        <family val="2"/>
        <charset val="238"/>
        <scheme val="minor"/>
      </rPr>
      <t/>
    </r>
  </si>
  <si>
    <t xml:space="preserve"> </t>
  </si>
  <si>
    <r>
      <t>TEAVA 14 3/4" (RECUPERATA) NI 120077P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</si>
  <si>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>TEAVA 14 3/4" (RECUPERATA) NI 120077P -</t>
    </r>
    <r>
      <rPr>
        <b/>
        <sz val="11"/>
        <color theme="1"/>
        <rFont val="Calibri"/>
        <family val="2"/>
        <scheme val="minor"/>
      </rPr>
      <t xml:space="preserve"> LOT 2</t>
    </r>
  </si>
  <si>
    <r>
      <t>TEAVA 12 3/4" (RECUPERATA) NI 120054P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</si>
  <si>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12 3/4" (RECUPERATA) NI 120054P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</si>
  <si>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1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</si>
  <si>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2</t>
    </r>
  </si>
  <si>
    <r>
      <t>TEAVA 14" (RECUPERATA) NI 120889P -</t>
    </r>
    <r>
      <rPr>
        <b/>
        <sz val="11"/>
        <color theme="1"/>
        <rFont val="Calibri"/>
        <family val="2"/>
        <scheme val="minor"/>
      </rPr>
      <t xml:space="preserve"> LOT 3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</si>
  <si>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4</t>
    </r>
  </si>
  <si>
    <t>1 Total</t>
  </si>
  <si>
    <t>2 Total</t>
  </si>
  <si>
    <t>3 Total</t>
  </si>
  <si>
    <t>4 Total</t>
  </si>
  <si>
    <t>5 Total</t>
  </si>
  <si>
    <t>Grand Total</t>
  </si>
  <si>
    <t>Pret diminuat 15% (lei/m)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</si>
</sst>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12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 wrapText="1"/>
    </xf>
    <xf numFmtId="1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J34"/>
  <sheetViews>
    <sheetView tabSelected="1" workbookViewId="0">
      <selection activeCell="M7" sqref="M7"/>
    </sheetView>
  </sheetViews>
  <sheetFormatPr defaultColWidth="8.88671875" defaultRowHeight="14.4" outlineLevelRow="2" x14ac:dyDescent="0.3"/>
  <cols>
    <col min="1" max="1" width="4.33203125" style="4" customWidth="1"/>
    <col min="2" max="2" width="46" style="4" bestFit="1" customWidth="1"/>
    <col min="3" max="3" width="10" style="1" bestFit="1" customWidth="1"/>
    <col min="4" max="4" width="8.44140625" style="1" customWidth="1"/>
    <col min="5" max="7" width="8.88671875" style="1" hidden="1" customWidth="1"/>
    <col min="8" max="8" width="8.88671875" style="1" customWidth="1"/>
    <col min="9" max="9" width="12.6640625" style="7" customWidth="1"/>
    <col min="10" max="10" width="11.5546875" style="7" bestFit="1" customWidth="1"/>
    <col min="11" max="16384" width="8.88671875" style="4"/>
  </cols>
  <sheetData>
    <row r="1" spans="1:10" ht="28.95" customHeight="1" x14ac:dyDescent="0.3">
      <c r="B1" s="5"/>
      <c r="C1" s="6"/>
      <c r="E1" s="22" t="s">
        <v>6</v>
      </c>
      <c r="F1" s="22"/>
      <c r="G1" s="22"/>
      <c r="H1" s="22"/>
      <c r="I1" s="22"/>
    </row>
    <row r="2" spans="1:10" x14ac:dyDescent="0.3">
      <c r="B2" s="21" t="s">
        <v>7</v>
      </c>
      <c r="C2" s="21"/>
      <c r="D2" s="21"/>
    </row>
    <row r="4" spans="1:10" ht="72" x14ac:dyDescent="0.3">
      <c r="A4" s="2" t="s">
        <v>4</v>
      </c>
      <c r="B4" s="8" t="s">
        <v>2</v>
      </c>
      <c r="C4" s="3" t="s">
        <v>0</v>
      </c>
      <c r="D4" s="2" t="s">
        <v>1</v>
      </c>
      <c r="E4" s="2" t="s">
        <v>5</v>
      </c>
      <c r="F4" s="2" t="s">
        <v>13</v>
      </c>
      <c r="G4" s="2" t="s">
        <v>14</v>
      </c>
      <c r="H4" s="2" t="s">
        <v>37</v>
      </c>
      <c r="I4" s="3" t="s">
        <v>11</v>
      </c>
      <c r="J4" s="3" t="s">
        <v>12</v>
      </c>
    </row>
    <row r="5" spans="1:10" outlineLevel="2" x14ac:dyDescent="0.3">
      <c r="A5" s="8">
        <v>1</v>
      </c>
      <c r="B5" s="9" t="s">
        <v>3</v>
      </c>
      <c r="C5" s="3">
        <v>22.69</v>
      </c>
      <c r="D5" s="2">
        <v>20</v>
      </c>
      <c r="E5" s="2">
        <v>367</v>
      </c>
      <c r="F5" s="2">
        <f>0.95*E5</f>
        <v>348.65</v>
      </c>
      <c r="G5" s="2">
        <f>0.9*E5</f>
        <v>330.3</v>
      </c>
      <c r="H5" s="2">
        <f>0.85*E5</f>
        <v>311.95</v>
      </c>
      <c r="I5" s="10">
        <f>C5*H5</f>
        <v>7078.1455000000005</v>
      </c>
      <c r="J5" s="10">
        <f>10/100*I5</f>
        <v>707.81455000000005</v>
      </c>
    </row>
    <row r="6" spans="1:10" outlineLevel="1" x14ac:dyDescent="0.3">
      <c r="A6" s="14" t="s">
        <v>31</v>
      </c>
      <c r="B6" s="15"/>
      <c r="C6" s="16">
        <f>SUBTOTAL(9,C5:C5)</f>
        <v>22.69</v>
      </c>
      <c r="D6" s="18"/>
      <c r="E6" s="18"/>
      <c r="F6" s="18"/>
      <c r="G6" s="18"/>
      <c r="H6" s="18"/>
      <c r="I6" s="19"/>
      <c r="J6" s="19"/>
    </row>
    <row r="7" spans="1:10" outlineLevel="2" x14ac:dyDescent="0.3">
      <c r="A7" s="8">
        <v>2</v>
      </c>
      <c r="B7" s="9" t="s">
        <v>8</v>
      </c>
      <c r="C7" s="3">
        <v>150</v>
      </c>
      <c r="D7" s="2">
        <v>20</v>
      </c>
      <c r="E7" s="2">
        <v>367</v>
      </c>
      <c r="F7" s="2">
        <f t="shared" ref="F7:F16" si="0">0.95*E7</f>
        <v>348.65</v>
      </c>
      <c r="G7" s="2">
        <f t="shared" ref="G7:G16" si="1">0.9*E7</f>
        <v>330.3</v>
      </c>
      <c r="H7" s="2">
        <f t="shared" ref="H7:H27" si="2">0.85*E7</f>
        <v>311.95</v>
      </c>
      <c r="I7" s="10">
        <f t="shared" ref="I7:I27" si="3">C7*H7</f>
        <v>46792.5</v>
      </c>
      <c r="J7" s="10">
        <f t="shared" ref="J7:J27" si="4">10/100*I7</f>
        <v>4679.25</v>
      </c>
    </row>
    <row r="8" spans="1:10" outlineLevel="2" x14ac:dyDescent="0.3">
      <c r="A8" s="8">
        <v>2</v>
      </c>
      <c r="B8" s="9" t="s">
        <v>9</v>
      </c>
      <c r="C8" s="3">
        <v>150</v>
      </c>
      <c r="D8" s="2">
        <v>20</v>
      </c>
      <c r="E8" s="2">
        <v>367</v>
      </c>
      <c r="F8" s="2">
        <f t="shared" si="0"/>
        <v>348.65</v>
      </c>
      <c r="G8" s="2">
        <f t="shared" si="1"/>
        <v>330.3</v>
      </c>
      <c r="H8" s="2">
        <f t="shared" si="2"/>
        <v>311.95</v>
      </c>
      <c r="I8" s="10">
        <f t="shared" si="3"/>
        <v>46792.5</v>
      </c>
      <c r="J8" s="10">
        <f t="shared" si="4"/>
        <v>4679.25</v>
      </c>
    </row>
    <row r="9" spans="1:10" outlineLevel="2" x14ac:dyDescent="0.3">
      <c r="A9" s="8">
        <v>2</v>
      </c>
      <c r="B9" s="9" t="s">
        <v>10</v>
      </c>
      <c r="C9" s="3">
        <v>150</v>
      </c>
      <c r="D9" s="2">
        <v>20</v>
      </c>
      <c r="E9" s="2">
        <v>367</v>
      </c>
      <c r="F9" s="2">
        <f t="shared" si="0"/>
        <v>348.65</v>
      </c>
      <c r="G9" s="2">
        <f t="shared" si="1"/>
        <v>330.3</v>
      </c>
      <c r="H9" s="2">
        <f t="shared" si="2"/>
        <v>311.95</v>
      </c>
      <c r="I9" s="10">
        <f t="shared" si="3"/>
        <v>46792.5</v>
      </c>
      <c r="J9" s="10">
        <f t="shared" si="4"/>
        <v>4679.25</v>
      </c>
    </row>
    <row r="10" spans="1:10" outlineLevel="2" x14ac:dyDescent="0.3">
      <c r="A10" s="8">
        <v>2</v>
      </c>
      <c r="B10" s="9" t="s">
        <v>15</v>
      </c>
      <c r="C10" s="3">
        <v>150</v>
      </c>
      <c r="D10" s="2">
        <v>20</v>
      </c>
      <c r="E10" s="2">
        <v>367</v>
      </c>
      <c r="F10" s="2">
        <f t="shared" si="0"/>
        <v>348.65</v>
      </c>
      <c r="G10" s="2">
        <f t="shared" si="1"/>
        <v>330.3</v>
      </c>
      <c r="H10" s="2">
        <f t="shared" si="2"/>
        <v>311.95</v>
      </c>
      <c r="I10" s="10">
        <f t="shared" si="3"/>
        <v>46792.5</v>
      </c>
      <c r="J10" s="10">
        <f t="shared" si="4"/>
        <v>4679.25</v>
      </c>
    </row>
    <row r="11" spans="1:10" outlineLevel="2" x14ac:dyDescent="0.3">
      <c r="A11" s="8">
        <v>2</v>
      </c>
      <c r="B11" s="9" t="s">
        <v>16</v>
      </c>
      <c r="C11" s="3">
        <v>150</v>
      </c>
      <c r="D11" s="2">
        <v>20</v>
      </c>
      <c r="E11" s="2">
        <v>367</v>
      </c>
      <c r="F11" s="2">
        <f t="shared" si="0"/>
        <v>348.65</v>
      </c>
      <c r="G11" s="2">
        <f t="shared" si="1"/>
        <v>330.3</v>
      </c>
      <c r="H11" s="2">
        <f t="shared" si="2"/>
        <v>311.95</v>
      </c>
      <c r="I11" s="10">
        <f t="shared" si="3"/>
        <v>46792.5</v>
      </c>
      <c r="J11" s="10">
        <f t="shared" si="4"/>
        <v>4679.25</v>
      </c>
    </row>
    <row r="12" spans="1:10" outlineLevel="2" x14ac:dyDescent="0.3">
      <c r="A12" s="8">
        <v>2</v>
      </c>
      <c r="B12" s="9" t="s">
        <v>17</v>
      </c>
      <c r="C12" s="3">
        <v>150</v>
      </c>
      <c r="D12" s="2">
        <v>20</v>
      </c>
      <c r="E12" s="2">
        <v>367</v>
      </c>
      <c r="F12" s="2">
        <f t="shared" si="0"/>
        <v>348.65</v>
      </c>
      <c r="G12" s="2">
        <f t="shared" si="1"/>
        <v>330.3</v>
      </c>
      <c r="H12" s="2">
        <f t="shared" si="2"/>
        <v>311.95</v>
      </c>
      <c r="I12" s="10">
        <f t="shared" si="3"/>
        <v>46792.5</v>
      </c>
      <c r="J12" s="10">
        <f t="shared" si="4"/>
        <v>4679.25</v>
      </c>
    </row>
    <row r="13" spans="1:10" outlineLevel="2" x14ac:dyDescent="0.3">
      <c r="A13" s="8">
        <v>2</v>
      </c>
      <c r="B13" s="9" t="s">
        <v>18</v>
      </c>
      <c r="C13" s="3">
        <v>150</v>
      </c>
      <c r="D13" s="2">
        <v>20</v>
      </c>
      <c r="E13" s="2">
        <v>367</v>
      </c>
      <c r="F13" s="2">
        <f t="shared" si="0"/>
        <v>348.65</v>
      </c>
      <c r="G13" s="2">
        <f t="shared" si="1"/>
        <v>330.3</v>
      </c>
      <c r="H13" s="2">
        <f t="shared" si="2"/>
        <v>311.95</v>
      </c>
      <c r="I13" s="10">
        <f t="shared" si="3"/>
        <v>46792.5</v>
      </c>
      <c r="J13" s="10">
        <f t="shared" si="4"/>
        <v>4679.25</v>
      </c>
    </row>
    <row r="14" spans="1:10" outlineLevel="2" x14ac:dyDescent="0.3">
      <c r="A14" s="8">
        <v>2</v>
      </c>
      <c r="B14" s="9" t="s">
        <v>19</v>
      </c>
      <c r="C14" s="3">
        <v>150</v>
      </c>
      <c r="D14" s="2">
        <v>20</v>
      </c>
      <c r="E14" s="2">
        <v>367</v>
      </c>
      <c r="F14" s="2">
        <f t="shared" si="0"/>
        <v>348.65</v>
      </c>
      <c r="G14" s="2">
        <f t="shared" si="1"/>
        <v>330.3</v>
      </c>
      <c r="H14" s="2">
        <f t="shared" si="2"/>
        <v>311.95</v>
      </c>
      <c r="I14" s="10">
        <f t="shared" si="3"/>
        <v>46792.5</v>
      </c>
      <c r="J14" s="10">
        <f t="shared" si="4"/>
        <v>4679.25</v>
      </c>
    </row>
    <row r="15" spans="1:10" outlineLevel="2" x14ac:dyDescent="0.3">
      <c r="A15" s="8">
        <v>2</v>
      </c>
      <c r="B15" s="9" t="s">
        <v>20</v>
      </c>
      <c r="C15" s="3">
        <v>150</v>
      </c>
      <c r="D15" s="2">
        <v>20</v>
      </c>
      <c r="E15" s="2">
        <v>367</v>
      </c>
      <c r="F15" s="2">
        <f t="shared" si="0"/>
        <v>348.65</v>
      </c>
      <c r="G15" s="2">
        <f t="shared" si="1"/>
        <v>330.3</v>
      </c>
      <c r="H15" s="2">
        <f t="shared" si="2"/>
        <v>311.95</v>
      </c>
      <c r="I15" s="10">
        <f t="shared" si="3"/>
        <v>46792.5</v>
      </c>
      <c r="J15" s="10">
        <f t="shared" si="4"/>
        <v>4679.25</v>
      </c>
    </row>
    <row r="16" spans="1:10" outlineLevel="2" x14ac:dyDescent="0.3">
      <c r="A16" s="8">
        <v>2</v>
      </c>
      <c r="B16" s="9" t="s">
        <v>21</v>
      </c>
      <c r="C16" s="3">
        <v>75.510000000000005</v>
      </c>
      <c r="D16" s="2">
        <v>20</v>
      </c>
      <c r="E16" s="2">
        <v>367</v>
      </c>
      <c r="F16" s="2">
        <f t="shared" si="0"/>
        <v>348.65</v>
      </c>
      <c r="G16" s="2">
        <f t="shared" si="1"/>
        <v>330.3</v>
      </c>
      <c r="H16" s="2">
        <f t="shared" si="2"/>
        <v>311.95</v>
      </c>
      <c r="I16" s="10">
        <f t="shared" si="3"/>
        <v>23555.344499999999</v>
      </c>
      <c r="J16" s="10">
        <f t="shared" si="4"/>
        <v>2355.5344500000001</v>
      </c>
    </row>
    <row r="17" spans="1:10" outlineLevel="1" x14ac:dyDescent="0.3">
      <c r="A17" s="14" t="s">
        <v>32</v>
      </c>
      <c r="B17" s="15"/>
      <c r="C17" s="16">
        <f>SUBTOTAL(9,C7:C16)</f>
        <v>1425.51</v>
      </c>
      <c r="D17" s="18"/>
      <c r="E17" s="18"/>
      <c r="F17" s="18"/>
      <c r="G17" s="18"/>
      <c r="H17" s="18"/>
      <c r="I17" s="19"/>
      <c r="J17" s="19"/>
    </row>
    <row r="18" spans="1:10" outlineLevel="2" x14ac:dyDescent="0.3">
      <c r="A18" s="8">
        <v>3</v>
      </c>
      <c r="B18" s="9" t="s">
        <v>23</v>
      </c>
      <c r="C18" s="3">
        <v>150</v>
      </c>
      <c r="D18" s="11">
        <v>14.75</v>
      </c>
      <c r="E18" s="2">
        <v>236</v>
      </c>
      <c r="F18" s="2">
        <f t="shared" ref="F18:F27" si="5">0.95*E18</f>
        <v>224.2</v>
      </c>
      <c r="G18" s="2">
        <f t="shared" ref="G18:G27" si="6">0.9*E18</f>
        <v>212.4</v>
      </c>
      <c r="H18" s="2">
        <f t="shared" si="2"/>
        <v>200.6</v>
      </c>
      <c r="I18" s="10">
        <f t="shared" si="3"/>
        <v>30090</v>
      </c>
      <c r="J18" s="10">
        <f t="shared" si="4"/>
        <v>3009</v>
      </c>
    </row>
    <row r="19" spans="1:10" outlineLevel="2" x14ac:dyDescent="0.3">
      <c r="A19" s="8">
        <v>3</v>
      </c>
      <c r="B19" s="9" t="s">
        <v>24</v>
      </c>
      <c r="C19" s="3">
        <v>49.3</v>
      </c>
      <c r="D19" s="11">
        <v>14.75</v>
      </c>
      <c r="E19" s="2">
        <v>236</v>
      </c>
      <c r="F19" s="2">
        <f t="shared" si="5"/>
        <v>224.2</v>
      </c>
      <c r="G19" s="2">
        <f t="shared" si="6"/>
        <v>212.4</v>
      </c>
      <c r="H19" s="2">
        <f t="shared" si="2"/>
        <v>200.6</v>
      </c>
      <c r="I19" s="10">
        <f t="shared" si="3"/>
        <v>9889.58</v>
      </c>
      <c r="J19" s="10">
        <f t="shared" si="4"/>
        <v>988.95800000000008</v>
      </c>
    </row>
    <row r="20" spans="1:10" outlineLevel="1" x14ac:dyDescent="0.3">
      <c r="A20" s="14" t="s">
        <v>33</v>
      </c>
      <c r="B20" s="15"/>
      <c r="C20" s="16">
        <f>SUBTOTAL(9,C18:C19)</f>
        <v>199.3</v>
      </c>
      <c r="D20" s="17"/>
      <c r="E20" s="18"/>
      <c r="F20" s="18"/>
      <c r="G20" s="18"/>
      <c r="H20" s="18"/>
      <c r="I20" s="19"/>
      <c r="J20" s="19"/>
    </row>
    <row r="21" spans="1:10" outlineLevel="2" x14ac:dyDescent="0.3">
      <c r="A21" s="8">
        <v>4</v>
      </c>
      <c r="B21" s="9" t="s">
        <v>25</v>
      </c>
      <c r="C21" s="3">
        <v>150</v>
      </c>
      <c r="D21" s="11">
        <v>12.75</v>
      </c>
      <c r="E21" s="2">
        <v>220</v>
      </c>
      <c r="F21" s="2">
        <f t="shared" si="5"/>
        <v>209</v>
      </c>
      <c r="G21" s="2">
        <f t="shared" si="6"/>
        <v>198</v>
      </c>
      <c r="H21" s="2">
        <f t="shared" si="2"/>
        <v>187</v>
      </c>
      <c r="I21" s="10">
        <f t="shared" si="3"/>
        <v>28050</v>
      </c>
      <c r="J21" s="10">
        <f t="shared" si="4"/>
        <v>2805</v>
      </c>
    </row>
    <row r="22" spans="1:10" outlineLevel="2" x14ac:dyDescent="0.3">
      <c r="A22" s="8">
        <v>4</v>
      </c>
      <c r="B22" s="9" t="s">
        <v>26</v>
      </c>
      <c r="C22" s="3">
        <v>97.75</v>
      </c>
      <c r="D22" s="11">
        <v>12.75</v>
      </c>
      <c r="E22" s="2">
        <v>220</v>
      </c>
      <c r="F22" s="2">
        <f t="shared" si="5"/>
        <v>209</v>
      </c>
      <c r="G22" s="2">
        <f t="shared" si="6"/>
        <v>198</v>
      </c>
      <c r="H22" s="2">
        <f t="shared" si="2"/>
        <v>187</v>
      </c>
      <c r="I22" s="10">
        <f t="shared" si="3"/>
        <v>18279.25</v>
      </c>
      <c r="J22" s="10">
        <f t="shared" si="4"/>
        <v>1827.9250000000002</v>
      </c>
    </row>
    <row r="23" spans="1:10" outlineLevel="1" x14ac:dyDescent="0.3">
      <c r="A23" s="14" t="s">
        <v>34</v>
      </c>
      <c r="B23" s="15"/>
      <c r="C23" s="16">
        <f>SUBTOTAL(9,C21:C22)</f>
        <v>247.75</v>
      </c>
      <c r="D23" s="17"/>
      <c r="E23" s="18"/>
      <c r="F23" s="18"/>
      <c r="G23" s="18"/>
      <c r="H23" s="18"/>
      <c r="I23" s="19"/>
      <c r="J23" s="19"/>
    </row>
    <row r="24" spans="1:10" outlineLevel="2" x14ac:dyDescent="0.3">
      <c r="A24" s="8">
        <v>5</v>
      </c>
      <c r="B24" s="9" t="s">
        <v>27</v>
      </c>
      <c r="C24" s="3">
        <v>150</v>
      </c>
      <c r="D24" s="2">
        <v>14</v>
      </c>
      <c r="E24" s="2">
        <v>236</v>
      </c>
      <c r="F24" s="2">
        <f t="shared" si="5"/>
        <v>224.2</v>
      </c>
      <c r="G24" s="2">
        <f t="shared" si="6"/>
        <v>212.4</v>
      </c>
      <c r="H24" s="2">
        <f t="shared" si="2"/>
        <v>200.6</v>
      </c>
      <c r="I24" s="10">
        <f t="shared" si="3"/>
        <v>30090</v>
      </c>
      <c r="J24" s="10">
        <f t="shared" si="4"/>
        <v>3009</v>
      </c>
    </row>
    <row r="25" spans="1:10" outlineLevel="2" x14ac:dyDescent="0.3">
      <c r="A25" s="8">
        <v>5</v>
      </c>
      <c r="B25" s="9" t="s">
        <v>28</v>
      </c>
      <c r="C25" s="3">
        <v>150</v>
      </c>
      <c r="D25" s="2">
        <v>14</v>
      </c>
      <c r="E25" s="2">
        <v>236</v>
      </c>
      <c r="F25" s="2">
        <f t="shared" si="5"/>
        <v>224.2</v>
      </c>
      <c r="G25" s="2">
        <f t="shared" si="6"/>
        <v>212.4</v>
      </c>
      <c r="H25" s="2">
        <f t="shared" si="2"/>
        <v>200.6</v>
      </c>
      <c r="I25" s="10">
        <f t="shared" si="3"/>
        <v>30090</v>
      </c>
      <c r="J25" s="10">
        <f t="shared" si="4"/>
        <v>3009</v>
      </c>
    </row>
    <row r="26" spans="1:10" outlineLevel="2" x14ac:dyDescent="0.3">
      <c r="A26" s="8">
        <v>5</v>
      </c>
      <c r="B26" s="9" t="s">
        <v>29</v>
      </c>
      <c r="C26" s="3">
        <v>150</v>
      </c>
      <c r="D26" s="2">
        <v>14</v>
      </c>
      <c r="E26" s="2">
        <v>236</v>
      </c>
      <c r="F26" s="2">
        <f t="shared" si="5"/>
        <v>224.2</v>
      </c>
      <c r="G26" s="2">
        <f t="shared" si="6"/>
        <v>212.4</v>
      </c>
      <c r="H26" s="2">
        <f t="shared" si="2"/>
        <v>200.6</v>
      </c>
      <c r="I26" s="10">
        <f t="shared" si="3"/>
        <v>30090</v>
      </c>
      <c r="J26" s="10">
        <f t="shared" si="4"/>
        <v>3009</v>
      </c>
    </row>
    <row r="27" spans="1:10" outlineLevel="2" x14ac:dyDescent="0.3">
      <c r="A27" s="8">
        <v>5</v>
      </c>
      <c r="B27" s="9" t="s">
        <v>30</v>
      </c>
      <c r="C27" s="3">
        <v>31.19</v>
      </c>
      <c r="D27" s="2">
        <v>14</v>
      </c>
      <c r="E27" s="2">
        <v>236</v>
      </c>
      <c r="F27" s="2">
        <f t="shared" si="5"/>
        <v>224.2</v>
      </c>
      <c r="G27" s="2">
        <f t="shared" si="6"/>
        <v>212.4</v>
      </c>
      <c r="H27" s="2">
        <f t="shared" si="2"/>
        <v>200.6</v>
      </c>
      <c r="I27" s="10">
        <f t="shared" si="3"/>
        <v>6256.7139999999999</v>
      </c>
      <c r="J27" s="10">
        <f t="shared" si="4"/>
        <v>625.67140000000006</v>
      </c>
    </row>
    <row r="28" spans="1:10" outlineLevel="1" x14ac:dyDescent="0.3">
      <c r="A28" s="14" t="s">
        <v>35</v>
      </c>
      <c r="B28" s="15"/>
      <c r="C28" s="16">
        <f>SUBTOTAL(9,C24:C27)</f>
        <v>481.19</v>
      </c>
      <c r="D28" s="18"/>
      <c r="E28" s="18"/>
      <c r="F28" s="18"/>
      <c r="G28" s="18"/>
      <c r="H28" s="18"/>
      <c r="I28" s="19"/>
      <c r="J28" s="19"/>
    </row>
    <row r="29" spans="1:10" x14ac:dyDescent="0.3">
      <c r="A29" s="20" t="s">
        <v>36</v>
      </c>
      <c r="B29" s="9"/>
      <c r="C29" s="3">
        <f>SUBTOTAL(9,C5:C27)</f>
        <v>2376.44</v>
      </c>
      <c r="D29" s="2"/>
      <c r="E29" s="2"/>
      <c r="F29" s="2"/>
      <c r="G29" s="2"/>
      <c r="H29" s="2"/>
      <c r="I29" s="10">
        <f>SUBTOTAL(9,I5:I27)</f>
        <v>634601.5340000001</v>
      </c>
      <c r="J29" s="10">
        <f>SUBTOTAL(9,J5:J27)</f>
        <v>63460.153399999996</v>
      </c>
    </row>
    <row r="30" spans="1:10" x14ac:dyDescent="0.3">
      <c r="B30" s="12"/>
      <c r="C30" s="13"/>
    </row>
    <row r="31" spans="1:10" x14ac:dyDescent="0.3">
      <c r="G31" s="1" t="s">
        <v>22</v>
      </c>
    </row>
    <row r="34" spans="3:9" x14ac:dyDescent="0.3">
      <c r="C34" s="13"/>
      <c r="I34" s="13"/>
    </row>
  </sheetData>
  <mergeCells count="2">
    <mergeCell ref="B2:D2"/>
    <mergeCell ref="E1:I1"/>
  </mergeCells>
  <phoneticPr fontId="3" type="noConversion"/>
  <pageMargins left="0.24" right="0.70866141732283472" top="0.74803149606299213" bottom="0.74803149606299213" header="0.31496062992125984" footer="0.31496062992125984"/>
  <pageSetup orientation="landscape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2023-01-27T07:15:51Z</cp:lastPrinted>
  <dcterms:created xsi:type="dcterms:W3CDTF">2022-07-29T10:48:24Z</dcterms:created>
  <dcterms:modified xsi:type="dcterms:W3CDTF">2023-06-14T07:15:27Z</dcterms:modified>
</cp:coreProperties>
</file>